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Broadway Play Publishing Inc\Licensing\"/>
    </mc:Choice>
  </mc:AlternateContent>
  <xr:revisionPtr revIDLastSave="0" documentId="13_ncr:1_{BE15B7DB-FB21-4F6F-BC44-9DB6CF3AC38C}" xr6:coauthVersionLast="47" xr6:coauthVersionMax="47" xr10:uidLastSave="{00000000-0000-0000-0000-000000000000}"/>
  <workbookProtection lockStructure="1"/>
  <bookViews>
    <workbookView xWindow="6690" yWindow="1830" windowWidth="27930" windowHeight="18285" xr2:uid="{00000000-000D-0000-FFFF-FFFF00000000}"/>
  </bookViews>
  <sheets>
    <sheet name="Box Office (1)" sheetId="1" r:id="rId1"/>
    <sheet name="Box Office (2)" sheetId="10" r:id="rId2"/>
    <sheet name="Box Office (3)" sheetId="11" r:id="rId3"/>
    <sheet name="Box Office (4)" sheetId="12" r:id="rId4"/>
    <sheet name="Box Office (5)" sheetId="13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3" l="1"/>
  <c r="H23" i="13"/>
  <c r="F23" i="13"/>
  <c r="D23" i="13"/>
  <c r="M22" i="13"/>
  <c r="M23" i="13" s="1"/>
  <c r="L22" i="13"/>
  <c r="K22" i="13"/>
  <c r="K23" i="13" s="1"/>
  <c r="J22" i="13"/>
  <c r="J23" i="13" s="1"/>
  <c r="I22" i="13"/>
  <c r="I23" i="13" s="1"/>
  <c r="H22" i="13"/>
  <c r="G22" i="13"/>
  <c r="G23" i="13" s="1"/>
  <c r="F22" i="13"/>
  <c r="E22" i="13"/>
  <c r="E23" i="13" s="1"/>
  <c r="D22" i="13"/>
  <c r="C22" i="13"/>
  <c r="C23" i="13" s="1"/>
  <c r="B22" i="13"/>
  <c r="M20" i="13"/>
  <c r="M21" i="13" s="1"/>
  <c r="L20" i="13"/>
  <c r="L21" i="13" s="1"/>
  <c r="K20" i="13"/>
  <c r="K21" i="13" s="1"/>
  <c r="J20" i="13"/>
  <c r="J21" i="13" s="1"/>
  <c r="I20" i="13"/>
  <c r="I21" i="13" s="1"/>
  <c r="H20" i="13"/>
  <c r="H21" i="13" s="1"/>
  <c r="G20" i="13"/>
  <c r="G21" i="13" s="1"/>
  <c r="F20" i="13"/>
  <c r="F21" i="13" s="1"/>
  <c r="E20" i="13"/>
  <c r="E21" i="13" s="1"/>
  <c r="D20" i="13"/>
  <c r="D21" i="13" s="1"/>
  <c r="C20" i="13"/>
  <c r="C21" i="13" s="1"/>
  <c r="B20" i="13"/>
  <c r="B21" i="13" s="1"/>
  <c r="M23" i="12"/>
  <c r="J23" i="12"/>
  <c r="I23" i="12"/>
  <c r="F23" i="12"/>
  <c r="E23" i="12"/>
  <c r="M22" i="12"/>
  <c r="L22" i="12"/>
  <c r="L23" i="12" s="1"/>
  <c r="K22" i="12"/>
  <c r="K23" i="12" s="1"/>
  <c r="J22" i="12"/>
  <c r="I22" i="12"/>
  <c r="H22" i="12"/>
  <c r="H23" i="12" s="1"/>
  <c r="G22" i="12"/>
  <c r="G23" i="12" s="1"/>
  <c r="F22" i="12"/>
  <c r="E22" i="12"/>
  <c r="D22" i="12"/>
  <c r="D23" i="12" s="1"/>
  <c r="C22" i="12"/>
  <c r="C23" i="12" s="1"/>
  <c r="B22" i="12"/>
  <c r="H21" i="12"/>
  <c r="M20" i="12"/>
  <c r="M21" i="12" s="1"/>
  <c r="L20" i="12"/>
  <c r="L21" i="12" s="1"/>
  <c r="K20" i="12"/>
  <c r="K21" i="12" s="1"/>
  <c r="J20" i="12"/>
  <c r="J21" i="12" s="1"/>
  <c r="I20" i="12"/>
  <c r="I21" i="12" s="1"/>
  <c r="H20" i="12"/>
  <c r="G20" i="12"/>
  <c r="G21" i="12" s="1"/>
  <c r="F20" i="12"/>
  <c r="F21" i="12" s="1"/>
  <c r="E20" i="12"/>
  <c r="E21" i="12" s="1"/>
  <c r="D20" i="12"/>
  <c r="D21" i="12" s="1"/>
  <c r="C20" i="12"/>
  <c r="C21" i="12" s="1"/>
  <c r="B20" i="12"/>
  <c r="B21" i="12" s="1"/>
  <c r="L23" i="11"/>
  <c r="J23" i="11"/>
  <c r="F23" i="11"/>
  <c r="D23" i="11"/>
  <c r="M22" i="11"/>
  <c r="M23" i="11" s="1"/>
  <c r="L22" i="11"/>
  <c r="K22" i="11"/>
  <c r="K23" i="11" s="1"/>
  <c r="J22" i="11"/>
  <c r="I22" i="11"/>
  <c r="I23" i="11" s="1"/>
  <c r="H22" i="11"/>
  <c r="H23" i="11" s="1"/>
  <c r="G22" i="11"/>
  <c r="G23" i="11" s="1"/>
  <c r="F22" i="11"/>
  <c r="E22" i="11"/>
  <c r="E23" i="11" s="1"/>
  <c r="D22" i="11"/>
  <c r="C22" i="11"/>
  <c r="C23" i="11" s="1"/>
  <c r="B22" i="11"/>
  <c r="M20" i="11"/>
  <c r="M21" i="11" s="1"/>
  <c r="L20" i="11"/>
  <c r="L21" i="11" s="1"/>
  <c r="K20" i="11"/>
  <c r="K21" i="11" s="1"/>
  <c r="J20" i="11"/>
  <c r="J21" i="11" s="1"/>
  <c r="I20" i="11"/>
  <c r="I21" i="11" s="1"/>
  <c r="H20" i="11"/>
  <c r="H21" i="11" s="1"/>
  <c r="G20" i="11"/>
  <c r="G21" i="11" s="1"/>
  <c r="F20" i="11"/>
  <c r="F21" i="11" s="1"/>
  <c r="E20" i="11"/>
  <c r="E21" i="11" s="1"/>
  <c r="D20" i="11"/>
  <c r="D21" i="11" s="1"/>
  <c r="C20" i="11"/>
  <c r="C21" i="11" s="1"/>
  <c r="B20" i="11"/>
  <c r="B21" i="11" s="1"/>
  <c r="I23" i="10"/>
  <c r="M22" i="10"/>
  <c r="M23" i="10" s="1"/>
  <c r="L22" i="10"/>
  <c r="L23" i="10" s="1"/>
  <c r="K22" i="10"/>
  <c r="K23" i="10" s="1"/>
  <c r="J22" i="10"/>
  <c r="J23" i="10" s="1"/>
  <c r="I22" i="10"/>
  <c r="H22" i="10"/>
  <c r="H23" i="10" s="1"/>
  <c r="G22" i="10"/>
  <c r="G23" i="10" s="1"/>
  <c r="F22" i="10"/>
  <c r="F23" i="10" s="1"/>
  <c r="E22" i="10"/>
  <c r="E23" i="10" s="1"/>
  <c r="D22" i="10"/>
  <c r="D23" i="10" s="1"/>
  <c r="C22" i="10"/>
  <c r="C23" i="10" s="1"/>
  <c r="B22" i="10"/>
  <c r="M20" i="10"/>
  <c r="M21" i="10" s="1"/>
  <c r="L20" i="10"/>
  <c r="L21" i="10" s="1"/>
  <c r="K20" i="10"/>
  <c r="K21" i="10" s="1"/>
  <c r="J20" i="10"/>
  <c r="J21" i="10" s="1"/>
  <c r="I20" i="10"/>
  <c r="I21" i="10" s="1"/>
  <c r="H20" i="10"/>
  <c r="H21" i="10" s="1"/>
  <c r="G20" i="10"/>
  <c r="G21" i="10" s="1"/>
  <c r="F20" i="10"/>
  <c r="F21" i="10" s="1"/>
  <c r="E20" i="10"/>
  <c r="E21" i="10" s="1"/>
  <c r="D20" i="10"/>
  <c r="D21" i="10" s="1"/>
  <c r="C20" i="10"/>
  <c r="C21" i="10" s="1"/>
  <c r="B20" i="10"/>
  <c r="B21" i="10" s="1"/>
  <c r="B23" i="12" l="1"/>
  <c r="B25" i="12" s="1"/>
  <c r="B23" i="10"/>
  <c r="B25" i="10" s="1"/>
  <c r="B23" i="13"/>
  <c r="B25" i="13" s="1"/>
  <c r="B23" i="11"/>
  <c r="B25" i="11" s="1"/>
  <c r="M22" i="1"/>
  <c r="M23" i="1" s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F23" i="1" s="1"/>
  <c r="E22" i="1"/>
  <c r="E23" i="1" s="1"/>
  <c r="D22" i="1"/>
  <c r="D23" i="1" s="1"/>
  <c r="C22" i="1"/>
  <c r="C23" i="1" s="1"/>
  <c r="B22" i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E20" i="1"/>
  <c r="E21" i="1" s="1"/>
  <c r="D20" i="1"/>
  <c r="D21" i="1" s="1"/>
  <c r="C20" i="1"/>
  <c r="C21" i="1" s="1"/>
  <c r="B20" i="1"/>
  <c r="B21" i="1" s="1"/>
  <c r="B23" i="1" l="1"/>
  <c r="B25" i="1" s="1"/>
  <c r="B27" i="1" s="1"/>
</calcChain>
</file>

<file path=xl/sharedStrings.xml><?xml version="1.0" encoding="utf-8"?>
<sst xmlns="http://schemas.openxmlformats.org/spreadsheetml/2006/main" count="214" uniqueCount="51">
  <si>
    <t>Broadway Play Publishing Inc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</si>
  <si>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</si>
  <si>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</si>
  <si>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</si>
  <si>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</si>
  <si>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</si>
  <si>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</si>
  <si>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</si>
  <si>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</si>
  <si>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</si>
  <si>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</si>
  <si>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</si>
  <si>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</si>
  <si>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Current Date</t>
  </si>
  <si>
    <t>Closing Date</t>
  </si>
  <si>
    <t>Opening Date</t>
  </si>
  <si>
    <t>Title of Play</t>
  </si>
  <si>
    <t>Production Company</t>
  </si>
  <si>
    <t>Number of Weeks</t>
  </si>
  <si>
    <t>Author's Percentage</t>
  </si>
  <si>
    <t>Weekly Royalty</t>
  </si>
  <si>
    <t>Weekly Advance</t>
  </si>
  <si>
    <t>Company Officer</t>
  </si>
  <si>
    <t>AUTHORIZED CONFIRMATION</t>
  </si>
  <si>
    <t>Email Address</t>
  </si>
  <si>
    <t>SUBMISSION</t>
  </si>
  <si>
    <t>Total Number of Plays</t>
  </si>
  <si>
    <t>Date</t>
  </si>
  <si>
    <t>Name</t>
  </si>
  <si>
    <t>Title</t>
  </si>
  <si>
    <t>Email</t>
  </si>
  <si>
    <t>Professional Box Office Spreadsheet for a Production with Multiple Plays</t>
  </si>
  <si>
    <t>Number</t>
  </si>
  <si>
    <t>Weekly Gross Box Office</t>
  </si>
  <si>
    <t>I hereby acknowledge that I have reviewed the above and confirm its accuracy.</t>
  </si>
  <si>
    <t xml:space="preserve">Instructions: Fill out all purple fields. All calculations will be made automatically. </t>
  </si>
  <si>
    <t>Advance Payment</t>
  </si>
  <si>
    <t>Weekly Overage Due</t>
  </si>
  <si>
    <t>*** Final Payment sums overage payments for all titles in all worksheets.</t>
  </si>
  <si>
    <t>[max 12 weeks]</t>
  </si>
  <si>
    <t>Order Number</t>
  </si>
  <si>
    <t>Total Overage Due *</t>
  </si>
  <si>
    <t>Total Late Fees **</t>
  </si>
  <si>
    <t>FINAL PAYMENT ***</t>
  </si>
  <si>
    <t>* Total Overage Due is rounded up to nearest $10.00.</t>
  </si>
  <si>
    <t>** Failure to submit a Box Office Statement within 30 days of your closing date will result in an initial $25 late fee plus $10 for each additional month until submission has been made.</t>
  </si>
  <si>
    <t>TOTAL OVERAGE DUE *</t>
  </si>
  <si>
    <t>Save this file and submit via link:</t>
  </si>
  <si>
    <r>
      <t>or print and mail with payment to:</t>
    </r>
    <r>
      <rPr>
        <b/>
        <sz val="10"/>
        <color theme="1" tint="0.249977111117893"/>
        <rFont val="Calibri"/>
        <family val="2"/>
      </rPr>
      <t xml:space="preserve"> Broadway Play Publishing Inc, Accounts Receivable, 148 W 80th St, NY, NY 10024</t>
    </r>
  </si>
  <si>
    <t xml:space="preserve">A separate Box Office Spreadsheet is required for each BPPI play included in the production. See tabs at bottom for additional worksheets. </t>
  </si>
  <si>
    <t>www.broadwayplaypublishing.com/payments/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</si>
</sst>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24"/>
      <color theme="1" tint="0.249977111117893"/>
      <name val="Calibri"/>
      <family val="2"/>
    </font>
    <font>
      <i/>
      <sz val="10"/>
      <color theme="1"/>
      <name val="Calibri"/>
      <family val="2"/>
    </font>
    <font>
      <b/>
      <sz val="10"/>
      <color rgb="FF3E1B6E"/>
      <name val="Calibri"/>
      <family val="2"/>
    </font>
    <font>
      <i/>
      <sz val="10"/>
      <color theme="1" tint="0.249977111117893"/>
      <name val="Calibri"/>
      <family val="2"/>
    </font>
    <font>
      <b/>
      <sz val="12"/>
      <color theme="1" tint="0.249977111117893"/>
      <name val="Calibri"/>
      <family val="2"/>
    </font>
    <font>
      <u/>
      <sz val="10"/>
      <color theme="10"/>
      <name val="Calibri"/>
      <family val="2"/>
    </font>
    <font>
      <b/>
      <sz val="15"/>
      <color theme="1" tint="0.249977111117893"/>
      <name val="Calibri"/>
      <family val="2"/>
    </font>
    <font>
      <b/>
      <i/>
      <sz val="10"/>
      <color theme="1" tint="0.249977111117893"/>
      <name val="Calibri"/>
      <family val="2"/>
    </font>
    <font>
      <b/>
      <i/>
      <sz val="12"/>
      <color theme="1" tint="0.249977111117893"/>
      <name val="Calibri"/>
      <family val="2"/>
    </font>
    <font>
      <b/>
      <sz val="12"/>
      <color rgb="FF3E1B6E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1" tint="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49" fontId="6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14" fontId="6" fillId="0" borderId="0" xfId="0" applyNumberFormat="1" applyFont="1" applyAlignment="1" applyProtection="1">
      <alignment horizontal="left" vertical="center"/>
      <protection locked="0" hidden="1"/>
    </xf>
    <xf numFmtId="49" fontId="6" fillId="0" borderId="0" xfId="0" applyNumberFormat="1" applyFont="1" applyAlignment="1" applyProtection="1">
      <alignment horizontal="left" vertical="center"/>
      <protection locked="0" hidden="1"/>
    </xf>
    <xf numFmtId="9" fontId="6" fillId="0" borderId="0" xfId="2" applyFont="1" applyAlignment="1" applyProtection="1">
      <alignment horizontal="left" vertical="center"/>
      <protection locked="0" hidden="1"/>
    </xf>
    <xf numFmtId="1" fontId="6" fillId="0" borderId="0" xfId="0" applyNumberFormat="1" applyFont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1" fontId="6" fillId="0" borderId="0" xfId="1" applyNumberFormat="1" applyFont="1" applyAlignment="1" applyProtection="1">
      <alignment horizontal="left" vertical="center"/>
      <protection locked="0" hidden="1"/>
    </xf>
    <xf numFmtId="164" fontId="0" fillId="0" borderId="0" xfId="0" applyNumberFormat="1" applyAlignment="1" applyProtection="1">
      <alignment horizontal="left" vertical="center"/>
      <protection hidden="1"/>
    </xf>
    <xf numFmtId="165" fontId="6" fillId="0" borderId="0" xfId="1" applyNumberFormat="1" applyFont="1" applyAlignment="1" applyProtection="1">
      <alignment horizontal="left" vertical="center"/>
      <protection locked="0" hidden="1"/>
    </xf>
    <xf numFmtId="165" fontId="6" fillId="0" borderId="1" xfId="0" applyNumberFormat="1" applyFont="1" applyBorder="1" applyAlignment="1" applyProtection="1">
      <alignment horizontal="right" vertical="center"/>
      <protection locked="0" hidden="1"/>
    </xf>
    <xf numFmtId="165" fontId="6" fillId="0" borderId="2" xfId="0" applyNumberFormat="1" applyFont="1" applyBorder="1" applyAlignment="1" applyProtection="1">
      <alignment horizontal="right" vertical="center"/>
      <protection locked="0" hidden="1"/>
    </xf>
    <xf numFmtId="165" fontId="6" fillId="0" borderId="3" xfId="0" applyNumberFormat="1" applyFont="1" applyBorder="1" applyAlignment="1" applyProtection="1">
      <alignment horizontal="right" vertical="center"/>
      <protection locked="0" hidden="1"/>
    </xf>
    <xf numFmtId="165" fontId="3" fillId="0" borderId="0" xfId="0" applyNumberFormat="1" applyFont="1" applyAlignment="1" applyProtection="1">
      <alignment horizontal="right" vertical="center"/>
      <protection hidden="1"/>
    </xf>
    <xf numFmtId="165" fontId="8" fillId="0" borderId="0" xfId="0" applyNumberFormat="1" applyFont="1" applyAlignment="1" applyProtection="1">
      <alignment horizontal="right" vertical="center"/>
      <protection hidden="1"/>
    </xf>
    <xf numFmtId="165" fontId="13" fillId="0" borderId="0" xfId="0" applyNumberFormat="1" applyFont="1" applyAlignment="1" applyProtection="1">
      <alignment horizontal="right" vertical="center"/>
      <protection locked="0"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 horizontal="center" vertical="center"/>
      <protection hidden="1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9" fontId="3" fillId="2" borderId="1" xfId="0" applyNumberFormat="1" applyFont="1" applyFill="1" applyBorder="1" applyAlignment="1" applyProtection="1">
      <alignment horizontal="right" vertical="center"/>
      <protection hidden="1"/>
    </xf>
    <xf numFmtId="9" fontId="3" fillId="2" borderId="2" xfId="0" applyNumberFormat="1" applyFont="1" applyFill="1" applyBorder="1" applyAlignment="1" applyProtection="1">
      <alignment horizontal="right" vertical="center"/>
      <protection hidden="1"/>
    </xf>
    <xf numFmtId="9" fontId="3" fillId="2" borderId="3" xfId="0" applyNumberFormat="1" applyFont="1" applyFill="1" applyBorder="1" applyAlignment="1" applyProtection="1">
      <alignment horizontal="right" vertical="center"/>
      <protection hidden="1"/>
    </xf>
    <xf numFmtId="165" fontId="3" fillId="0" borderId="1" xfId="0" applyNumberFormat="1" applyFont="1" applyBorder="1" applyAlignment="1" applyProtection="1">
      <alignment horizontal="right" vertical="center"/>
      <protection hidden="1"/>
    </xf>
    <xf numFmtId="165" fontId="3" fillId="2" borderId="4" xfId="0" applyNumberFormat="1" applyFont="1" applyFill="1" applyBorder="1" applyAlignment="1" applyProtection="1">
      <alignment horizontal="right" vertical="center"/>
      <protection hidden="1"/>
    </xf>
    <xf numFmtId="165" fontId="3" fillId="2" borderId="5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/>
    <xf numFmtId="0" fontId="12" fillId="0" borderId="0" xfId="0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6" fillId="0" borderId="0" xfId="3" applyFont="1" applyFill="1" applyAlignment="1" applyProtection="1">
      <alignment horizontal="left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5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MySqlDefault" pivot="0" table="0" count="0" xr9:uid="{00000000-0011-0000-FFFF-FFFF00000000}"/>
  </tableStyles>
  <colors>
    <mruColors>
      <color rgb="FF3E1B6E"/>
      <color rgb="FF008000"/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roadwayplaypublishing.com/performance-rights/payments/" TargetMode="External"/><Relationship Id="rId2" Type="http://schemas.openxmlformats.org/officeDocument/2006/relationships/hyperlink" Target="https://www.broadwayplaypub.com/performance-rights/payments/" TargetMode="External"/><Relationship Id="rId1" Type="http://schemas.openxmlformats.org/officeDocument/2006/relationships/hyperlink" Target="https://www.broadwayplaypub.com/performance-rights/payments/" TargetMode="External"/><Relationship Id="rId5" Type="http://schemas.openxmlformats.org/officeDocument/2006/relationships/customProperty" Target="../customProperty1.bin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9"/>
  <sheetViews>
    <sheetView showGridLines="0" showRowColHeaders="0" tabSelected="1" zoomScale="125" zoomScaleNormal="125" workbookViewId="0">
      <selection activeCell="B7" sqref="B7"/>
    </sheetView>
  </sheetViews>
  <sheetFormatPr defaultRowHeight="12.75" x14ac:dyDescent="0.2"/>
  <cols>
    <col min="1" max="1" width="26.7109375" style="3" customWidth="1"/>
    <col min="2" max="13" width="15.7109375" style="3" customWidth="1"/>
    <col min="14" max="16384" width="9.140625" style="3"/>
  </cols>
  <sheetData>
    <row r="1" spans="1:16" ht="31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9.5" x14ac:dyDescent="0.2">
      <c r="A2" s="4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 x14ac:dyDescent="0.2">
      <c r="A4" s="17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30.75" customHeight="1" x14ac:dyDescent="0.2">
      <c r="A5" s="38" t="s">
        <v>49</v>
      </c>
      <c r="B5" s="38"/>
      <c r="C5" s="38"/>
      <c r="D5" s="38"/>
      <c r="E5" s="38"/>
      <c r="F5" s="38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customHeight="1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customHeight="1" x14ac:dyDescent="0.2">
      <c r="A7" s="5" t="s">
        <v>13</v>
      </c>
      <c r="B7" s="12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">
      <c r="A8" s="5" t="s">
        <v>40</v>
      </c>
      <c r="B8" s="15" t="s">
        <v>32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customHeight="1" x14ac:dyDescent="0.2">
      <c r="A9" s="5" t="s">
        <v>17</v>
      </c>
      <c r="B9" s="13" t="s">
        <v>28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 customHeight="1" x14ac:dyDescent="0.2">
      <c r="A10" s="5" t="s">
        <v>16</v>
      </c>
      <c r="B10" s="13" t="s">
        <v>29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 hidden="1" customHeight="1" x14ac:dyDescent="0.2">
      <c r="A11" s="5" t="s">
        <v>19</v>
      </c>
      <c r="B11" s="14">
        <v>0.1</v>
      </c>
      <c r="C11" s="1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 x14ac:dyDescent="0.2">
      <c r="A12" s="5" t="s">
        <v>15</v>
      </c>
      <c r="B12" s="12" t="s">
        <v>27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 customHeight="1" x14ac:dyDescent="0.2">
      <c r="A13" s="5" t="s">
        <v>14</v>
      </c>
      <c r="B13" s="12" t="s">
        <v>27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 customHeight="1" x14ac:dyDescent="0.2">
      <c r="A14" s="5" t="s">
        <v>18</v>
      </c>
      <c r="B14" s="15">
        <v>1</v>
      </c>
      <c r="C14" s="18" t="s">
        <v>39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 customHeight="1" x14ac:dyDescent="0.2">
      <c r="A15" s="5" t="s">
        <v>36</v>
      </c>
      <c r="B15" s="21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 customHeight="1" x14ac:dyDescent="0.2">
      <c r="A16" s="5" t="s">
        <v>26</v>
      </c>
      <c r="B16" s="19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 customHeight="1" x14ac:dyDescent="0.2">
      <c r="A17" s="2"/>
      <c r="B17" s="2"/>
      <c r="C17" s="2"/>
      <c r="D17" s="2"/>
      <c r="E17" s="2"/>
      <c r="F17" s="2"/>
      <c r="G17" s="20"/>
      <c r="H17" s="2"/>
      <c r="I17" s="2"/>
      <c r="J17" s="2"/>
      <c r="K17" s="2"/>
      <c r="L17" s="2"/>
      <c r="M17" s="2"/>
      <c r="N17" s="2"/>
      <c r="O17" s="2"/>
      <c r="P17" s="2"/>
    </row>
    <row r="18" spans="1:16" s="8" customFormat="1" ht="15" customHeight="1" x14ac:dyDescent="0.2">
      <c r="A18" s="7"/>
      <c r="B18" s="28" t="s">
        <v>1</v>
      </c>
      <c r="C18" s="29" t="s">
        <v>2</v>
      </c>
      <c r="D18" s="29" t="s">
        <v>3</v>
      </c>
      <c r="E18" s="29" t="s">
        <v>4</v>
      </c>
      <c r="F18" s="29" t="s">
        <v>5</v>
      </c>
      <c r="G18" s="29" t="s">
        <v>6</v>
      </c>
      <c r="H18" s="29" t="s">
        <v>7</v>
      </c>
      <c r="I18" s="29" t="s">
        <v>8</v>
      </c>
      <c r="J18" s="29" t="s">
        <v>9</v>
      </c>
      <c r="K18" s="29" t="s">
        <v>10</v>
      </c>
      <c r="L18" s="29" t="s">
        <v>11</v>
      </c>
      <c r="M18" s="30" t="s">
        <v>12</v>
      </c>
      <c r="N18" s="7"/>
    </row>
    <row r="19" spans="1:16" ht="15" customHeight="1" x14ac:dyDescent="0.2">
      <c r="A19" s="5" t="s">
        <v>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"/>
    </row>
    <row r="20" spans="1:16" ht="15" customHeight="1" x14ac:dyDescent="0.2">
      <c r="A20" s="5" t="s">
        <v>19</v>
      </c>
      <c r="B20" s="31">
        <f>B11</f>
        <v>0.1</v>
      </c>
      <c r="C20" s="32">
        <f>B11</f>
        <v>0.1</v>
      </c>
      <c r="D20" s="32">
        <f>B11</f>
        <v>0.1</v>
      </c>
      <c r="E20" s="32">
        <f>B11</f>
        <v>0.1</v>
      </c>
      <c r="F20" s="32">
        <f>B11</f>
        <v>0.1</v>
      </c>
      <c r="G20" s="32">
        <f>B11</f>
        <v>0.1</v>
      </c>
      <c r="H20" s="32">
        <f>B11</f>
        <v>0.1</v>
      </c>
      <c r="I20" s="32">
        <f>B11</f>
        <v>0.1</v>
      </c>
      <c r="J20" s="32">
        <f>B11</f>
        <v>0.1</v>
      </c>
      <c r="K20" s="32">
        <f>B11</f>
        <v>0.1</v>
      </c>
      <c r="L20" s="32">
        <f>B11</f>
        <v>0.1</v>
      </c>
      <c r="M20" s="33">
        <f>B11</f>
        <v>0.1</v>
      </c>
      <c r="N20" s="2"/>
    </row>
    <row r="21" spans="1:16" ht="15" customHeight="1" x14ac:dyDescent="0.2">
      <c r="A21" s="5" t="s">
        <v>20</v>
      </c>
      <c r="B21" s="34">
        <f>(B19*B20)/B16</f>
        <v>0</v>
      </c>
      <c r="C21" s="25">
        <f>(C19*C20)/B16</f>
        <v>0</v>
      </c>
      <c r="D21" s="25">
        <f>(D19*D20)/B16</f>
        <v>0</v>
      </c>
      <c r="E21" s="25">
        <f>(E19*E20)/B16</f>
        <v>0</v>
      </c>
      <c r="F21" s="25">
        <f>(F19*F20)/B16</f>
        <v>0</v>
      </c>
      <c r="G21" s="25">
        <f>(G19*G20)/B16</f>
        <v>0</v>
      </c>
      <c r="H21" s="25">
        <f>(H19*H20)/B16</f>
        <v>0</v>
      </c>
      <c r="I21" s="25">
        <f>(I19*I20)/B16</f>
        <v>0</v>
      </c>
      <c r="J21" s="25">
        <f>(J19*J20)/B16</f>
        <v>0</v>
      </c>
      <c r="K21" s="25">
        <f>(K19*K20)/B16</f>
        <v>0</v>
      </c>
      <c r="L21" s="25">
        <f>(L19*L20)/B16</f>
        <v>0</v>
      </c>
      <c r="M21" s="25">
        <f>(M19*M20)/B16</f>
        <v>0</v>
      </c>
      <c r="N21" s="2"/>
    </row>
    <row r="22" spans="1:16" ht="15" customHeight="1" x14ac:dyDescent="0.2">
      <c r="A22" s="5" t="s">
        <v>21</v>
      </c>
      <c r="B22" s="35">
        <f>B15/B14</f>
        <v>0</v>
      </c>
      <c r="C22" s="36">
        <f t="shared" ref="C22" si="0">B15/B14</f>
        <v>0</v>
      </c>
      <c r="D22" s="36">
        <f>B15/B14</f>
        <v>0</v>
      </c>
      <c r="E22" s="36">
        <f>B15/B14</f>
        <v>0</v>
      </c>
      <c r="F22" s="36">
        <f>B15/B14</f>
        <v>0</v>
      </c>
      <c r="G22" s="36">
        <f>B15/B14</f>
        <v>0</v>
      </c>
      <c r="H22" s="36">
        <f>B15/B14</f>
        <v>0</v>
      </c>
      <c r="I22" s="36">
        <f>B15/B14</f>
        <v>0</v>
      </c>
      <c r="J22" s="36">
        <f>B15/B14</f>
        <v>0</v>
      </c>
      <c r="K22" s="36">
        <f>B15/B14</f>
        <v>0</v>
      </c>
      <c r="L22" s="36">
        <f>B15/B14</f>
        <v>0</v>
      </c>
      <c r="M22" s="36">
        <f>B15/B14</f>
        <v>0</v>
      </c>
      <c r="N22" s="2"/>
    </row>
    <row r="23" spans="1:16" ht="15" customHeight="1" x14ac:dyDescent="0.2">
      <c r="A23" s="16" t="s">
        <v>37</v>
      </c>
      <c r="B23" s="25">
        <f>MAX(0,ROUND(B21-B22,0))</f>
        <v>0</v>
      </c>
      <c r="C23" s="25" t="str">
        <f>IF(B14&lt;2, "0", MAX(0,ROUND(C21-C22,0)))</f>
        <v>0</v>
      </c>
      <c r="D23" s="25" t="str">
        <f>IF(B14&lt;3, "0", MAX(0,ROUND(D21-D22,0)))</f>
        <v>0</v>
      </c>
      <c r="E23" s="25" t="str">
        <f>IF(B14&lt;4, "0", MAX(0,ROUND(E21-E22,0)))</f>
        <v>0</v>
      </c>
      <c r="F23" s="25" t="str">
        <f>IF(B14&lt;5,"0",MAX(0,ROUND(F21-F22,0)))</f>
        <v>0</v>
      </c>
      <c r="G23" s="25" t="str">
        <f>IF(B14&lt;6,"0", MAX(0,ROUND(G21-G22,0)))</f>
        <v>0</v>
      </c>
      <c r="H23" s="25" t="str">
        <f>IF(B14&lt;7,"0",MAX(0,ROUND(H21-H22,0)))</f>
        <v>0</v>
      </c>
      <c r="I23" s="25" t="str">
        <f>IF(B14&lt;8,"0",MAX(0,ROUND(I21-I22,0)))</f>
        <v>0</v>
      </c>
      <c r="J23" s="25" t="str">
        <f>IF(B14&lt;9,"0",MAX(0,ROUND(J21-J22,0)))</f>
        <v>0</v>
      </c>
      <c r="K23" s="25" t="str">
        <f>IF(B14&lt;10, "0",MAX(0,ROUND(K21-K22,0)))</f>
        <v>0</v>
      </c>
      <c r="L23" s="25" t="str">
        <f>IF(B14&lt;11,"0",MAX(0,ROUND(L21-L22,0)))</f>
        <v>0</v>
      </c>
      <c r="M23" s="25" t="str">
        <f>IF(B14&lt;12,"0",MAX(0,ROUND(M21-M22,0)))</f>
        <v>0</v>
      </c>
      <c r="N23" s="2"/>
    </row>
    <row r="24" spans="1:16" ht="15" customHeight="1" x14ac:dyDescent="0.2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6" ht="15" customHeight="1" x14ac:dyDescent="0.2">
      <c r="A25" s="10" t="s">
        <v>41</v>
      </c>
      <c r="B25" s="26">
        <f>MAX(0,CEILING(SUM(B23:M23), 10))</f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6" ht="15" customHeight="1" x14ac:dyDescent="0.2">
      <c r="A26" s="10" t="s">
        <v>42</v>
      </c>
      <c r="B26" s="27"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6" ht="15" customHeight="1" x14ac:dyDescent="0.2">
      <c r="A27" s="10" t="s">
        <v>43</v>
      </c>
      <c r="B27" s="26">
        <f>SUM(B25+B26+'Box Office (2)'!B25 +'Box Office (3)'!B25 +'Box Office (4)'!B25 +'Box Office (5)'!B25)</f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6" ht="15" customHeight="1" x14ac:dyDescent="0.2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6" ht="15" customHeight="1" x14ac:dyDescent="0.2">
      <c r="A29" s="10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6" ht="15" customHeight="1" x14ac:dyDescent="0.2">
      <c r="A30" s="11" t="s">
        <v>34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6" ht="15" customHeight="1" x14ac:dyDescent="0.2">
      <c r="A31" s="5" t="s">
        <v>22</v>
      </c>
      <c r="B31" s="13" t="s">
        <v>28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6" ht="15" customHeight="1" x14ac:dyDescent="0.2">
      <c r="A32" s="5" t="s">
        <v>24</v>
      </c>
      <c r="B32" s="13" t="s">
        <v>30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6" ht="15" customHeight="1" x14ac:dyDescent="0.2">
      <c r="A33" s="5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6" ht="15" customHeight="1" x14ac:dyDescent="0.2">
      <c r="A34" s="10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" customHeight="1" x14ac:dyDescent="0.2">
      <c r="A35" s="37" t="s">
        <v>47</v>
      </c>
      <c r="B35" s="40" t="s">
        <v>50</v>
      </c>
      <c r="C35" s="40"/>
      <c r="D35" s="4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" customHeight="1" x14ac:dyDescent="0.2">
      <c r="A36" s="9" t="s">
        <v>48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5" t="s">
        <v>44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24.95" customHeight="1" x14ac:dyDescent="0.2">
      <c r="A39" s="39" t="s">
        <v>45</v>
      </c>
      <c r="B39" s="39"/>
      <c r="C39" s="39"/>
      <c r="D39" s="39"/>
      <c r="E39" s="39"/>
      <c r="F39" s="39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5" t="s">
        <v>38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sheetProtection sheet="1" objects="1" scenarios="1" selectLockedCells="1"/>
  <mergeCells count="3">
    <mergeCell ref="A5:F5"/>
    <mergeCell ref="A39:F39"/>
    <mergeCell ref="B35:D35"/>
  </mergeCells>
  <conditionalFormatting sqref="C18:C23">
    <cfRule type="expression" dxfId="54" priority="1">
      <formula>$B$14&lt;2</formula>
    </cfRule>
  </conditionalFormatting>
  <conditionalFormatting sqref="D18:D23">
    <cfRule type="expression" dxfId="53" priority="2">
      <formula>$B$14&lt;3</formula>
    </cfRule>
  </conditionalFormatting>
  <conditionalFormatting sqref="E18:E23">
    <cfRule type="expression" dxfId="52" priority="4">
      <formula>$B$14&lt;4</formula>
    </cfRule>
  </conditionalFormatting>
  <conditionalFormatting sqref="F18:F23">
    <cfRule type="expression" dxfId="51" priority="3">
      <formula>$B$14&lt;5</formula>
    </cfRule>
  </conditionalFormatting>
  <conditionalFormatting sqref="G18:G23">
    <cfRule type="expression" dxfId="50" priority="11">
      <formula>$B$14&lt;6</formula>
    </cfRule>
  </conditionalFormatting>
  <conditionalFormatting sqref="H18:H23">
    <cfRule type="expression" dxfId="49" priority="10">
      <formula>$B$14&lt;7</formula>
    </cfRule>
  </conditionalFormatting>
  <conditionalFormatting sqref="I18:I23">
    <cfRule type="expression" dxfId="48" priority="9">
      <formula>$B$14&lt;8</formula>
    </cfRule>
  </conditionalFormatting>
  <conditionalFormatting sqref="J18:J23">
    <cfRule type="expression" dxfId="47" priority="8">
      <formula>$B$14&lt;9</formula>
    </cfRule>
  </conditionalFormatting>
  <conditionalFormatting sqref="K18:K23">
    <cfRule type="expression" dxfId="46" priority="7">
      <formula>$B$14&lt;10</formula>
    </cfRule>
  </conditionalFormatting>
  <conditionalFormatting sqref="L18:L23">
    <cfRule type="expression" dxfId="45" priority="6">
      <formula>$B$14&lt;11</formula>
    </cfRule>
  </conditionalFormatting>
  <conditionalFormatting sqref="M18:M23">
    <cfRule type="expression" dxfId="44" priority="5">
      <formula>$B$14&lt;12</formula>
    </cfRule>
  </conditionalFormatting>
  <hyperlinks>
    <hyperlink ref="B35:C35" r:id="rId1" location="nonprofessional-uploads" display="www.broadwayplaypub.com/payments/" xr:uid="{4BD16523-18EC-4004-9A94-0B5922A5F1B1}"/>
    <hyperlink ref="B35" r:id="rId2" location="professional-uploads" display="www.broadwayplaypub.com/payments/" xr:uid="{B252437A-3D29-4EC9-9771-D2E0B8B38846}"/>
    <hyperlink ref="B35:D35" r:id="rId3" location="professional-uploads" display="www.broadwayplaypublishing.com/payments/" xr:uid="{903691B0-99EF-4B83-93B5-2DAFF1AC108D}"/>
  </hyperlinks>
  <pageMargins left="0.7" right="0.7" top="0.75" bottom="0.75" header="0.3" footer="0.3"/>
  <pageSetup scale="97" orientation="portrait" r:id="rId4"/>
  <colBreaks count="1" manualBreakCount="1">
    <brk id="6" max="1048575" man="1"/>
  </colBreaks>
  <customProperties>
    <customPr name="LastActive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7"/>
  <sheetViews>
    <sheetView showGridLines="0" showRowColHeaders="0" zoomScale="125" zoomScaleNormal="125" workbookViewId="0">
      <selection activeCell="B7" sqref="B7"/>
    </sheetView>
  </sheetViews>
  <sheetFormatPr defaultRowHeight="12.75" x14ac:dyDescent="0.2"/>
  <cols>
    <col min="1" max="1" width="26.7109375" style="3" customWidth="1"/>
    <col min="2" max="13" width="15.7109375" style="3" customWidth="1"/>
    <col min="14" max="16384" width="9.140625" style="3"/>
  </cols>
  <sheetData>
    <row r="1" spans="1:16" ht="31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9.5" x14ac:dyDescent="0.2">
      <c r="A2" s="4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 x14ac:dyDescent="0.2">
      <c r="A4" s="17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30.75" customHeight="1" x14ac:dyDescent="0.2">
      <c r="A5" s="38" t="s">
        <v>49</v>
      </c>
      <c r="B5" s="38"/>
      <c r="C5" s="38"/>
      <c r="D5" s="38"/>
      <c r="E5" s="38"/>
      <c r="F5" s="38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customHeight="1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customHeight="1" x14ac:dyDescent="0.2">
      <c r="A7" s="5" t="s">
        <v>13</v>
      </c>
      <c r="B7" s="12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">
      <c r="A8" s="5" t="s">
        <v>40</v>
      </c>
      <c r="B8" s="15" t="s">
        <v>32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customHeight="1" x14ac:dyDescent="0.2">
      <c r="A9" s="5" t="s">
        <v>17</v>
      </c>
      <c r="B9" s="13" t="s">
        <v>28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 customHeight="1" x14ac:dyDescent="0.2">
      <c r="A10" s="5" t="s">
        <v>16</v>
      </c>
      <c r="B10" s="13" t="s">
        <v>29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 hidden="1" customHeight="1" x14ac:dyDescent="0.2">
      <c r="A11" s="5" t="s">
        <v>19</v>
      </c>
      <c r="B11" s="14">
        <v>0.1</v>
      </c>
      <c r="C11" s="1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 x14ac:dyDescent="0.2">
      <c r="A12" s="5" t="s">
        <v>15</v>
      </c>
      <c r="B12" s="12" t="s">
        <v>27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 customHeight="1" x14ac:dyDescent="0.2">
      <c r="A13" s="5" t="s">
        <v>14</v>
      </c>
      <c r="B13" s="12" t="s">
        <v>27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 customHeight="1" x14ac:dyDescent="0.2">
      <c r="A14" s="5" t="s">
        <v>18</v>
      </c>
      <c r="B14" s="15">
        <v>1</v>
      </c>
      <c r="C14" s="18" t="s">
        <v>39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 customHeight="1" x14ac:dyDescent="0.2">
      <c r="A15" s="5" t="s">
        <v>36</v>
      </c>
      <c r="B15" s="21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 customHeight="1" x14ac:dyDescent="0.2">
      <c r="A16" s="5" t="s">
        <v>26</v>
      </c>
      <c r="B16" s="19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 customHeight="1" x14ac:dyDescent="0.2">
      <c r="A17" s="2"/>
      <c r="B17" s="2"/>
      <c r="C17" s="2"/>
      <c r="D17" s="2"/>
      <c r="E17" s="2"/>
      <c r="F17" s="2"/>
      <c r="G17" s="20"/>
      <c r="H17" s="2"/>
      <c r="I17" s="2"/>
      <c r="J17" s="2"/>
      <c r="K17" s="2"/>
      <c r="L17" s="2"/>
      <c r="M17" s="2"/>
      <c r="N17" s="2"/>
      <c r="O17" s="2"/>
      <c r="P17" s="2"/>
    </row>
    <row r="18" spans="1:16" s="8" customFormat="1" ht="15" customHeight="1" x14ac:dyDescent="0.2">
      <c r="A18" s="7"/>
      <c r="B18" s="28" t="s">
        <v>1</v>
      </c>
      <c r="C18" s="29" t="s">
        <v>2</v>
      </c>
      <c r="D18" s="29" t="s">
        <v>3</v>
      </c>
      <c r="E18" s="29" t="s">
        <v>4</v>
      </c>
      <c r="F18" s="29" t="s">
        <v>5</v>
      </c>
      <c r="G18" s="29" t="s">
        <v>6</v>
      </c>
      <c r="H18" s="29" t="s">
        <v>7</v>
      </c>
      <c r="I18" s="29" t="s">
        <v>8</v>
      </c>
      <c r="J18" s="29" t="s">
        <v>9</v>
      </c>
      <c r="K18" s="29" t="s">
        <v>10</v>
      </c>
      <c r="L18" s="29" t="s">
        <v>11</v>
      </c>
      <c r="M18" s="30" t="s">
        <v>12</v>
      </c>
      <c r="N18" s="7"/>
    </row>
    <row r="19" spans="1:16" ht="15" customHeight="1" x14ac:dyDescent="0.2">
      <c r="A19" s="5" t="s">
        <v>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"/>
    </row>
    <row r="20" spans="1:16" ht="15" customHeight="1" x14ac:dyDescent="0.2">
      <c r="A20" s="5" t="s">
        <v>19</v>
      </c>
      <c r="B20" s="31">
        <f>B11</f>
        <v>0.1</v>
      </c>
      <c r="C20" s="32">
        <f>B11</f>
        <v>0.1</v>
      </c>
      <c r="D20" s="32">
        <f>B11</f>
        <v>0.1</v>
      </c>
      <c r="E20" s="32">
        <f>B11</f>
        <v>0.1</v>
      </c>
      <c r="F20" s="32">
        <f>B11</f>
        <v>0.1</v>
      </c>
      <c r="G20" s="32">
        <f>B11</f>
        <v>0.1</v>
      </c>
      <c r="H20" s="32">
        <f>B11</f>
        <v>0.1</v>
      </c>
      <c r="I20" s="32">
        <f>B11</f>
        <v>0.1</v>
      </c>
      <c r="J20" s="32">
        <f>B11</f>
        <v>0.1</v>
      </c>
      <c r="K20" s="32">
        <f>B11</f>
        <v>0.1</v>
      </c>
      <c r="L20" s="32">
        <f>B11</f>
        <v>0.1</v>
      </c>
      <c r="M20" s="33">
        <f>B11</f>
        <v>0.1</v>
      </c>
      <c r="N20" s="2"/>
    </row>
    <row r="21" spans="1:16" ht="15" customHeight="1" x14ac:dyDescent="0.2">
      <c r="A21" s="5" t="s">
        <v>20</v>
      </c>
      <c r="B21" s="34">
        <f>(B19*B20)/B16</f>
        <v>0</v>
      </c>
      <c r="C21" s="25">
        <f>(C19*C20)/B16</f>
        <v>0</v>
      </c>
      <c r="D21" s="25">
        <f>(D19*D20)/B16</f>
        <v>0</v>
      </c>
      <c r="E21" s="25">
        <f>(E19*E20)/B16</f>
        <v>0</v>
      </c>
      <c r="F21" s="25">
        <f>(F19*F20)/B16</f>
        <v>0</v>
      </c>
      <c r="G21" s="25">
        <f>(G19*G20)/B16</f>
        <v>0</v>
      </c>
      <c r="H21" s="25">
        <f>(H19*H20)/B16</f>
        <v>0</v>
      </c>
      <c r="I21" s="25">
        <f>(I19*I20)/B16</f>
        <v>0</v>
      </c>
      <c r="J21" s="25">
        <f>(J19*J20)/B16</f>
        <v>0</v>
      </c>
      <c r="K21" s="25">
        <f>(K19*K20)/B16</f>
        <v>0</v>
      </c>
      <c r="L21" s="25">
        <f>(L19*L20)/B16</f>
        <v>0</v>
      </c>
      <c r="M21" s="25">
        <f>(M19*M20)/B16</f>
        <v>0</v>
      </c>
      <c r="N21" s="2"/>
    </row>
    <row r="22" spans="1:16" ht="15" customHeight="1" x14ac:dyDescent="0.2">
      <c r="A22" s="5" t="s">
        <v>21</v>
      </c>
      <c r="B22" s="35">
        <f>B15/B14</f>
        <v>0</v>
      </c>
      <c r="C22" s="36">
        <f t="shared" ref="C22" si="0">B15/B14</f>
        <v>0</v>
      </c>
      <c r="D22" s="36">
        <f>B15/B14</f>
        <v>0</v>
      </c>
      <c r="E22" s="36">
        <f>B15/B14</f>
        <v>0</v>
      </c>
      <c r="F22" s="36">
        <f>B15/B14</f>
        <v>0</v>
      </c>
      <c r="G22" s="36">
        <f>B15/B14</f>
        <v>0</v>
      </c>
      <c r="H22" s="36">
        <f>B15/B14</f>
        <v>0</v>
      </c>
      <c r="I22" s="36">
        <f>B15/B14</f>
        <v>0</v>
      </c>
      <c r="J22" s="36">
        <f>B15/B14</f>
        <v>0</v>
      </c>
      <c r="K22" s="36">
        <f>B15/B14</f>
        <v>0</v>
      </c>
      <c r="L22" s="36">
        <f>B15/B14</f>
        <v>0</v>
      </c>
      <c r="M22" s="36">
        <f>B15/B14</f>
        <v>0</v>
      </c>
      <c r="N22" s="2"/>
    </row>
    <row r="23" spans="1:16" ht="15" customHeight="1" x14ac:dyDescent="0.2">
      <c r="A23" s="16" t="s">
        <v>37</v>
      </c>
      <c r="B23" s="25">
        <f>MAX(0,ROUND(B21-B22,0))</f>
        <v>0</v>
      </c>
      <c r="C23" s="25" t="str">
        <f>IF(B14&lt;2, "0", MAX(0,ROUND(C21-C22,0)))</f>
        <v>0</v>
      </c>
      <c r="D23" s="25" t="str">
        <f>IF(B14&lt;3, "0", MAX(0,ROUND(D21-D22,0)))</f>
        <v>0</v>
      </c>
      <c r="E23" s="25" t="str">
        <f>IF(B14&lt;4, "0", MAX(0,ROUND(E21-E22,0)))</f>
        <v>0</v>
      </c>
      <c r="F23" s="25" t="str">
        <f>IF(B14&lt;5,"0",MAX(0,ROUND(F21-F22,0)))</f>
        <v>0</v>
      </c>
      <c r="G23" s="25" t="str">
        <f>IF(B14&lt;6,"0", MAX(0,ROUND(G21-G22,0)))</f>
        <v>0</v>
      </c>
      <c r="H23" s="25" t="str">
        <f>IF(B14&lt;7,"0",MAX(0,ROUND(H21-H22,0)))</f>
        <v>0</v>
      </c>
      <c r="I23" s="25" t="str">
        <f>IF(B14&lt;8,"0",MAX(0,ROUND(I21-I22,0)))</f>
        <v>0</v>
      </c>
      <c r="J23" s="25" t="str">
        <f>IF(B14&lt;9,"0",MAX(0,ROUND(J21-J22,0)))</f>
        <v>0</v>
      </c>
      <c r="K23" s="25" t="str">
        <f>IF(B14&lt;10, "0",MAX(0,ROUND(K21-K22,0)))</f>
        <v>0</v>
      </c>
      <c r="L23" s="25" t="str">
        <f>IF(B14&lt;11,"0",MAX(0,ROUND(L21-L22,0)))</f>
        <v>0</v>
      </c>
      <c r="M23" s="25" t="str">
        <f>IF(B14&lt;12,"0",MAX(0,ROUND(M21-M22,0)))</f>
        <v>0</v>
      </c>
      <c r="N23" s="2"/>
    </row>
    <row r="24" spans="1:16" ht="15" customHeight="1" x14ac:dyDescent="0.2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6" ht="15" customHeight="1" x14ac:dyDescent="0.2">
      <c r="A25" s="10" t="s">
        <v>46</v>
      </c>
      <c r="B25" s="26">
        <f>MAX(0,CEILING(SUM(B23:M23), 10))</f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6" ht="1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5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sheetProtection sheet="1" selectLockedCells="1"/>
  <mergeCells count="1">
    <mergeCell ref="A5:F5"/>
  </mergeCells>
  <conditionalFormatting sqref="C18:C23">
    <cfRule type="expression" dxfId="43" priority="1">
      <formula>$B$14&lt;2</formula>
    </cfRule>
  </conditionalFormatting>
  <conditionalFormatting sqref="D18:D23">
    <cfRule type="expression" dxfId="42" priority="2">
      <formula>$B$14&lt;3</formula>
    </cfRule>
  </conditionalFormatting>
  <conditionalFormatting sqref="E18:E23">
    <cfRule type="expression" dxfId="41" priority="4">
      <formula>$B$14&lt;4</formula>
    </cfRule>
  </conditionalFormatting>
  <conditionalFormatting sqref="F18:F23">
    <cfRule type="expression" dxfId="40" priority="3">
      <formula>$B$14&lt;5</formula>
    </cfRule>
  </conditionalFormatting>
  <conditionalFormatting sqref="G18:G23">
    <cfRule type="expression" dxfId="39" priority="11">
      <formula>$B$14&lt;6</formula>
    </cfRule>
  </conditionalFormatting>
  <conditionalFormatting sqref="H18:H23">
    <cfRule type="expression" dxfId="38" priority="10">
      <formula>$B$14&lt;7</formula>
    </cfRule>
  </conditionalFormatting>
  <conditionalFormatting sqref="I18:I23">
    <cfRule type="expression" dxfId="37" priority="9">
      <formula>$B$14&lt;8</formula>
    </cfRule>
  </conditionalFormatting>
  <conditionalFormatting sqref="J18:J23">
    <cfRule type="expression" dxfId="36" priority="8">
      <formula>$B$14&lt;9</formula>
    </cfRule>
  </conditionalFormatting>
  <conditionalFormatting sqref="K18:K23">
    <cfRule type="expression" dxfId="35" priority="7">
      <formula>$B$14&lt;10</formula>
    </cfRule>
  </conditionalFormatting>
  <conditionalFormatting sqref="L18:L23">
    <cfRule type="expression" dxfId="34" priority="6">
      <formula>$B$14&lt;11</formula>
    </cfRule>
  </conditionalFormatting>
  <conditionalFormatting sqref="M18:M23">
    <cfRule type="expression" dxfId="33" priority="5">
      <formula>$B$14&lt;12</formula>
    </cfRule>
  </conditionalFormatting>
  <pageMargins left="0.7" right="0.7" top="0.75" bottom="0.75" header="0.3" footer="0.3"/>
  <pageSetup scale="97" orientation="portrait" r:id="rId1"/>
  <colBreaks count="1" manualBreakCount="1">
    <brk id="6" max="1048575" man="1"/>
  </colBreaks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7"/>
  <sheetViews>
    <sheetView showGridLines="0" showRowColHeaders="0" zoomScale="125" zoomScaleNormal="125" workbookViewId="0">
      <selection activeCell="B19" sqref="B19"/>
    </sheetView>
  </sheetViews>
  <sheetFormatPr defaultRowHeight="12.75" x14ac:dyDescent="0.2"/>
  <cols>
    <col min="1" max="1" width="26.7109375" style="3" customWidth="1"/>
    <col min="2" max="13" width="15.7109375" style="3" customWidth="1"/>
    <col min="14" max="16384" width="9.140625" style="3"/>
  </cols>
  <sheetData>
    <row r="1" spans="1:16" ht="31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9.5" x14ac:dyDescent="0.2">
      <c r="A2" s="4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 x14ac:dyDescent="0.2">
      <c r="A4" s="17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30.75" customHeight="1" x14ac:dyDescent="0.2">
      <c r="A5" s="38" t="s">
        <v>49</v>
      </c>
      <c r="B5" s="38"/>
      <c r="C5" s="38"/>
      <c r="D5" s="38"/>
      <c r="E5" s="38"/>
      <c r="F5" s="38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customHeight="1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customHeight="1" x14ac:dyDescent="0.2">
      <c r="A7" s="5" t="s">
        <v>13</v>
      </c>
      <c r="B7" s="12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">
      <c r="A8" s="5" t="s">
        <v>40</v>
      </c>
      <c r="B8" s="15" t="s">
        <v>32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customHeight="1" x14ac:dyDescent="0.2">
      <c r="A9" s="5" t="s">
        <v>17</v>
      </c>
      <c r="B9" s="13" t="s">
        <v>28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 customHeight="1" x14ac:dyDescent="0.2">
      <c r="A10" s="5" t="s">
        <v>16</v>
      </c>
      <c r="B10" s="13" t="s">
        <v>29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 hidden="1" customHeight="1" x14ac:dyDescent="0.2">
      <c r="A11" s="5" t="s">
        <v>19</v>
      </c>
      <c r="B11" s="14">
        <v>0.1</v>
      </c>
      <c r="C11" s="1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 x14ac:dyDescent="0.2">
      <c r="A12" s="5" t="s">
        <v>15</v>
      </c>
      <c r="B12" s="12" t="s">
        <v>27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 customHeight="1" x14ac:dyDescent="0.2">
      <c r="A13" s="5" t="s">
        <v>14</v>
      </c>
      <c r="B13" s="12" t="s">
        <v>27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 customHeight="1" x14ac:dyDescent="0.2">
      <c r="A14" s="5" t="s">
        <v>18</v>
      </c>
      <c r="B14" s="15">
        <v>1</v>
      </c>
      <c r="C14" s="18" t="s">
        <v>39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 customHeight="1" x14ac:dyDescent="0.2">
      <c r="A15" s="5" t="s">
        <v>36</v>
      </c>
      <c r="B15" s="21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 customHeight="1" x14ac:dyDescent="0.2">
      <c r="A16" s="5" t="s">
        <v>26</v>
      </c>
      <c r="B16" s="19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 customHeight="1" x14ac:dyDescent="0.2">
      <c r="A17" s="2"/>
      <c r="B17" s="2"/>
      <c r="C17" s="2"/>
      <c r="D17" s="2"/>
      <c r="E17" s="2"/>
      <c r="F17" s="2"/>
      <c r="G17" s="20"/>
      <c r="H17" s="2"/>
      <c r="I17" s="2"/>
      <c r="J17" s="2"/>
      <c r="K17" s="2"/>
      <c r="L17" s="2"/>
      <c r="M17" s="2"/>
      <c r="N17" s="2"/>
      <c r="O17" s="2"/>
      <c r="P17" s="2"/>
    </row>
    <row r="18" spans="1:16" s="8" customFormat="1" ht="15" customHeight="1" x14ac:dyDescent="0.2">
      <c r="A18" s="7"/>
      <c r="B18" s="28" t="s">
        <v>1</v>
      </c>
      <c r="C18" s="29" t="s">
        <v>2</v>
      </c>
      <c r="D18" s="29" t="s">
        <v>3</v>
      </c>
      <c r="E18" s="29" t="s">
        <v>4</v>
      </c>
      <c r="F18" s="29" t="s">
        <v>5</v>
      </c>
      <c r="G18" s="29" t="s">
        <v>6</v>
      </c>
      <c r="H18" s="29" t="s">
        <v>7</v>
      </c>
      <c r="I18" s="29" t="s">
        <v>8</v>
      </c>
      <c r="J18" s="29" t="s">
        <v>9</v>
      </c>
      <c r="K18" s="29" t="s">
        <v>10</v>
      </c>
      <c r="L18" s="29" t="s">
        <v>11</v>
      </c>
      <c r="M18" s="30" t="s">
        <v>12</v>
      </c>
      <c r="N18" s="7"/>
    </row>
    <row r="19" spans="1:16" ht="15" customHeight="1" x14ac:dyDescent="0.2">
      <c r="A19" s="5" t="s">
        <v>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"/>
    </row>
    <row r="20" spans="1:16" ht="15" customHeight="1" x14ac:dyDescent="0.2">
      <c r="A20" s="5" t="s">
        <v>19</v>
      </c>
      <c r="B20" s="31">
        <f>B11</f>
        <v>0.1</v>
      </c>
      <c r="C20" s="32">
        <f>B11</f>
        <v>0.1</v>
      </c>
      <c r="D20" s="32">
        <f>B11</f>
        <v>0.1</v>
      </c>
      <c r="E20" s="32">
        <f>B11</f>
        <v>0.1</v>
      </c>
      <c r="F20" s="32">
        <f>B11</f>
        <v>0.1</v>
      </c>
      <c r="G20" s="32">
        <f>B11</f>
        <v>0.1</v>
      </c>
      <c r="H20" s="32">
        <f>B11</f>
        <v>0.1</v>
      </c>
      <c r="I20" s="32">
        <f>B11</f>
        <v>0.1</v>
      </c>
      <c r="J20" s="32">
        <f>B11</f>
        <v>0.1</v>
      </c>
      <c r="K20" s="32">
        <f>B11</f>
        <v>0.1</v>
      </c>
      <c r="L20" s="32">
        <f>B11</f>
        <v>0.1</v>
      </c>
      <c r="M20" s="33">
        <f>B11</f>
        <v>0.1</v>
      </c>
      <c r="N20" s="2"/>
    </row>
    <row r="21" spans="1:16" ht="15" customHeight="1" x14ac:dyDescent="0.2">
      <c r="A21" s="5" t="s">
        <v>20</v>
      </c>
      <c r="B21" s="34">
        <f>(B19*B20)/B16</f>
        <v>0</v>
      </c>
      <c r="C21" s="25">
        <f>(C19*C20)/B16</f>
        <v>0</v>
      </c>
      <c r="D21" s="25">
        <f>(D19*D20)/B16</f>
        <v>0</v>
      </c>
      <c r="E21" s="25">
        <f>(E19*E20)/B16</f>
        <v>0</v>
      </c>
      <c r="F21" s="25">
        <f>(F19*F20)/B16</f>
        <v>0</v>
      </c>
      <c r="G21" s="25">
        <f>(G19*G20)/B16</f>
        <v>0</v>
      </c>
      <c r="H21" s="25">
        <f>(H19*H20)/B16</f>
        <v>0</v>
      </c>
      <c r="I21" s="25">
        <f>(I19*I20)/B16</f>
        <v>0</v>
      </c>
      <c r="J21" s="25">
        <f>(J19*J20)/B16</f>
        <v>0</v>
      </c>
      <c r="K21" s="25">
        <f>(K19*K20)/B16</f>
        <v>0</v>
      </c>
      <c r="L21" s="25">
        <f>(L19*L20)/B16</f>
        <v>0</v>
      </c>
      <c r="M21" s="25">
        <f>(M19*M20)/B16</f>
        <v>0</v>
      </c>
      <c r="N21" s="2"/>
    </row>
    <row r="22" spans="1:16" ht="15" customHeight="1" x14ac:dyDescent="0.2">
      <c r="A22" s="5" t="s">
        <v>21</v>
      </c>
      <c r="B22" s="35">
        <f>B15/B14</f>
        <v>0</v>
      </c>
      <c r="C22" s="36">
        <f t="shared" ref="C22" si="0">B15/B14</f>
        <v>0</v>
      </c>
      <c r="D22" s="36">
        <f>B15/B14</f>
        <v>0</v>
      </c>
      <c r="E22" s="36">
        <f>B15/B14</f>
        <v>0</v>
      </c>
      <c r="F22" s="36">
        <f>B15/B14</f>
        <v>0</v>
      </c>
      <c r="G22" s="36">
        <f>B15/B14</f>
        <v>0</v>
      </c>
      <c r="H22" s="36">
        <f>B15/B14</f>
        <v>0</v>
      </c>
      <c r="I22" s="36">
        <f>B15/B14</f>
        <v>0</v>
      </c>
      <c r="J22" s="36">
        <f>B15/B14</f>
        <v>0</v>
      </c>
      <c r="K22" s="36">
        <f>B15/B14</f>
        <v>0</v>
      </c>
      <c r="L22" s="36">
        <f>B15/B14</f>
        <v>0</v>
      </c>
      <c r="M22" s="36">
        <f>B15/B14</f>
        <v>0</v>
      </c>
      <c r="N22" s="2"/>
    </row>
    <row r="23" spans="1:16" ht="15" customHeight="1" x14ac:dyDescent="0.2">
      <c r="A23" s="16" t="s">
        <v>37</v>
      </c>
      <c r="B23" s="25">
        <f>MAX(0,ROUND(B21-B22,0))</f>
        <v>0</v>
      </c>
      <c r="C23" s="25" t="str">
        <f>IF(B14&lt;2, "0", MAX(0,ROUND(C21-C22,0)))</f>
        <v>0</v>
      </c>
      <c r="D23" s="25" t="str">
        <f>IF(B14&lt;3, "0", MAX(0,ROUND(D21-D22,0)))</f>
        <v>0</v>
      </c>
      <c r="E23" s="25" t="str">
        <f>IF(B14&lt;4, "0", MAX(0,ROUND(E21-E22,0)))</f>
        <v>0</v>
      </c>
      <c r="F23" s="25" t="str">
        <f>IF(B14&lt;5,"0",MAX(0,ROUND(F21-F22,0)))</f>
        <v>0</v>
      </c>
      <c r="G23" s="25" t="str">
        <f>IF(B14&lt;6,"0", MAX(0,ROUND(G21-G22,0)))</f>
        <v>0</v>
      </c>
      <c r="H23" s="25" t="str">
        <f>IF(B14&lt;7,"0",MAX(0,ROUND(H21-H22,0)))</f>
        <v>0</v>
      </c>
      <c r="I23" s="25" t="str">
        <f>IF(B14&lt;8,"0",MAX(0,ROUND(I21-I22,0)))</f>
        <v>0</v>
      </c>
      <c r="J23" s="25" t="str">
        <f>IF(B14&lt;9,"0",MAX(0,ROUND(J21-J22,0)))</f>
        <v>0</v>
      </c>
      <c r="K23" s="25" t="str">
        <f>IF(B14&lt;10, "0",MAX(0,ROUND(K21-K22,0)))</f>
        <v>0</v>
      </c>
      <c r="L23" s="25" t="str">
        <f>IF(B14&lt;11,"0",MAX(0,ROUND(L21-L22,0)))</f>
        <v>0</v>
      </c>
      <c r="M23" s="25" t="str">
        <f>IF(B14&lt;12,"0",MAX(0,ROUND(M21-M22,0)))</f>
        <v>0</v>
      </c>
      <c r="N23" s="2"/>
    </row>
    <row r="24" spans="1:16" ht="15" customHeight="1" x14ac:dyDescent="0.2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6" ht="15" customHeight="1" x14ac:dyDescent="0.2">
      <c r="A25" s="10" t="s">
        <v>46</v>
      </c>
      <c r="B25" s="26">
        <f>MAX(0,CEILING(SUM(B23:M23), 10))</f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6" ht="15" customHeight="1" x14ac:dyDescent="0.2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6" x14ac:dyDescent="0.2">
      <c r="A27" s="5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sheetProtection sheet="1" objects="1" scenarios="1" selectLockedCells="1"/>
  <mergeCells count="1">
    <mergeCell ref="A5:F5"/>
  </mergeCells>
  <conditionalFormatting sqref="C18:C23">
    <cfRule type="expression" dxfId="32" priority="1">
      <formula>$B$14&lt;2</formula>
    </cfRule>
  </conditionalFormatting>
  <conditionalFormatting sqref="D18:D23">
    <cfRule type="expression" dxfId="31" priority="2">
      <formula>$B$14&lt;3</formula>
    </cfRule>
  </conditionalFormatting>
  <conditionalFormatting sqref="E18:E23">
    <cfRule type="expression" dxfId="30" priority="4">
      <formula>$B$14&lt;4</formula>
    </cfRule>
  </conditionalFormatting>
  <conditionalFormatting sqref="F18:F23">
    <cfRule type="expression" dxfId="29" priority="3">
      <formula>$B$14&lt;5</formula>
    </cfRule>
  </conditionalFormatting>
  <conditionalFormatting sqref="G18:G23">
    <cfRule type="expression" dxfId="28" priority="11">
      <formula>$B$14&lt;6</formula>
    </cfRule>
  </conditionalFormatting>
  <conditionalFormatting sqref="H18:H23">
    <cfRule type="expression" dxfId="27" priority="10">
      <formula>$B$14&lt;7</formula>
    </cfRule>
  </conditionalFormatting>
  <conditionalFormatting sqref="I18:I23">
    <cfRule type="expression" dxfId="26" priority="9">
      <formula>$B$14&lt;8</formula>
    </cfRule>
  </conditionalFormatting>
  <conditionalFormatting sqref="J18:J23">
    <cfRule type="expression" dxfId="25" priority="8">
      <formula>$B$14&lt;9</formula>
    </cfRule>
  </conditionalFormatting>
  <conditionalFormatting sqref="K18:K23">
    <cfRule type="expression" dxfId="24" priority="7">
      <formula>$B$14&lt;10</formula>
    </cfRule>
  </conditionalFormatting>
  <conditionalFormatting sqref="L18:L23">
    <cfRule type="expression" dxfId="23" priority="6">
      <formula>$B$14&lt;11</formula>
    </cfRule>
  </conditionalFormatting>
  <conditionalFormatting sqref="M18:M23">
    <cfRule type="expression" dxfId="22" priority="5">
      <formula>$B$14&lt;12</formula>
    </cfRule>
  </conditionalFormatting>
  <pageMargins left="0.7" right="0.7" top="0.75" bottom="0.75" header="0.3" footer="0.3"/>
  <pageSetup scale="97" orientation="portrait" r:id="rId1"/>
  <colBreaks count="1" manualBreakCount="1">
    <brk id="6" max="1048575" man="1"/>
  </colBreaks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37"/>
  <sheetViews>
    <sheetView showGridLines="0" showRowColHeaders="0" zoomScale="125" zoomScaleNormal="125" workbookViewId="0">
      <selection activeCell="B7" sqref="B7"/>
    </sheetView>
  </sheetViews>
  <sheetFormatPr defaultRowHeight="12.75" x14ac:dyDescent="0.2"/>
  <cols>
    <col min="1" max="1" width="26.7109375" style="3" customWidth="1"/>
    <col min="2" max="13" width="15.7109375" style="3" customWidth="1"/>
    <col min="14" max="16384" width="9.140625" style="3"/>
  </cols>
  <sheetData>
    <row r="1" spans="1:16" ht="31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9.5" x14ac:dyDescent="0.2">
      <c r="A2" s="4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 x14ac:dyDescent="0.2">
      <c r="A4" s="17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30.75" customHeight="1" x14ac:dyDescent="0.2">
      <c r="A5" s="38" t="s">
        <v>49</v>
      </c>
      <c r="B5" s="38"/>
      <c r="C5" s="38"/>
      <c r="D5" s="38"/>
      <c r="E5" s="38"/>
      <c r="F5" s="38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customHeight="1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customHeight="1" x14ac:dyDescent="0.2">
      <c r="A7" s="5" t="s">
        <v>13</v>
      </c>
      <c r="B7" s="12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">
      <c r="A8" s="5" t="s">
        <v>40</v>
      </c>
      <c r="B8" s="15" t="s">
        <v>32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customHeight="1" x14ac:dyDescent="0.2">
      <c r="A9" s="5" t="s">
        <v>17</v>
      </c>
      <c r="B9" s="13" t="s">
        <v>28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 customHeight="1" x14ac:dyDescent="0.2">
      <c r="A10" s="5" t="s">
        <v>16</v>
      </c>
      <c r="B10" s="13" t="s">
        <v>29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 hidden="1" customHeight="1" x14ac:dyDescent="0.2">
      <c r="A11" s="5" t="s">
        <v>19</v>
      </c>
      <c r="B11" s="14">
        <v>0.1</v>
      </c>
      <c r="C11" s="1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 x14ac:dyDescent="0.2">
      <c r="A12" s="5" t="s">
        <v>15</v>
      </c>
      <c r="B12" s="12" t="s">
        <v>27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 customHeight="1" x14ac:dyDescent="0.2">
      <c r="A13" s="5" t="s">
        <v>14</v>
      </c>
      <c r="B13" s="12" t="s">
        <v>27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 customHeight="1" x14ac:dyDescent="0.2">
      <c r="A14" s="5" t="s">
        <v>18</v>
      </c>
      <c r="B14" s="15">
        <v>1</v>
      </c>
      <c r="C14" s="18" t="s">
        <v>39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 customHeight="1" x14ac:dyDescent="0.2">
      <c r="A15" s="5" t="s">
        <v>36</v>
      </c>
      <c r="B15" s="21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 customHeight="1" x14ac:dyDescent="0.2">
      <c r="A16" s="5" t="s">
        <v>26</v>
      </c>
      <c r="B16" s="19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 customHeight="1" x14ac:dyDescent="0.2">
      <c r="A17" s="2"/>
      <c r="B17" s="2"/>
      <c r="C17" s="2"/>
      <c r="D17" s="2"/>
      <c r="E17" s="2"/>
      <c r="F17" s="2"/>
      <c r="G17" s="20"/>
      <c r="H17" s="2"/>
      <c r="I17" s="2"/>
      <c r="J17" s="2"/>
      <c r="K17" s="2"/>
      <c r="L17" s="2"/>
      <c r="M17" s="2"/>
      <c r="N17" s="2"/>
      <c r="O17" s="2"/>
      <c r="P17" s="2"/>
    </row>
    <row r="18" spans="1:16" s="8" customFormat="1" ht="15" customHeight="1" x14ac:dyDescent="0.2">
      <c r="A18" s="7"/>
      <c r="B18" s="28" t="s">
        <v>1</v>
      </c>
      <c r="C18" s="29" t="s">
        <v>2</v>
      </c>
      <c r="D18" s="29" t="s">
        <v>3</v>
      </c>
      <c r="E18" s="29" t="s">
        <v>4</v>
      </c>
      <c r="F18" s="29" t="s">
        <v>5</v>
      </c>
      <c r="G18" s="29" t="s">
        <v>6</v>
      </c>
      <c r="H18" s="29" t="s">
        <v>7</v>
      </c>
      <c r="I18" s="29" t="s">
        <v>8</v>
      </c>
      <c r="J18" s="29" t="s">
        <v>9</v>
      </c>
      <c r="K18" s="29" t="s">
        <v>10</v>
      </c>
      <c r="L18" s="29" t="s">
        <v>11</v>
      </c>
      <c r="M18" s="30" t="s">
        <v>12</v>
      </c>
      <c r="N18" s="7"/>
    </row>
    <row r="19" spans="1:16" ht="15" customHeight="1" x14ac:dyDescent="0.2">
      <c r="A19" s="5" t="s">
        <v>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"/>
    </row>
    <row r="20" spans="1:16" ht="15" customHeight="1" x14ac:dyDescent="0.2">
      <c r="A20" s="5" t="s">
        <v>19</v>
      </c>
      <c r="B20" s="31">
        <f>B11</f>
        <v>0.1</v>
      </c>
      <c r="C20" s="32">
        <f>B11</f>
        <v>0.1</v>
      </c>
      <c r="D20" s="32">
        <f>B11</f>
        <v>0.1</v>
      </c>
      <c r="E20" s="32">
        <f>B11</f>
        <v>0.1</v>
      </c>
      <c r="F20" s="32">
        <f>B11</f>
        <v>0.1</v>
      </c>
      <c r="G20" s="32">
        <f>B11</f>
        <v>0.1</v>
      </c>
      <c r="H20" s="32">
        <f>B11</f>
        <v>0.1</v>
      </c>
      <c r="I20" s="32">
        <f>B11</f>
        <v>0.1</v>
      </c>
      <c r="J20" s="32">
        <f>B11</f>
        <v>0.1</v>
      </c>
      <c r="K20" s="32">
        <f>B11</f>
        <v>0.1</v>
      </c>
      <c r="L20" s="32">
        <f>B11</f>
        <v>0.1</v>
      </c>
      <c r="M20" s="33">
        <f>B11</f>
        <v>0.1</v>
      </c>
      <c r="N20" s="2"/>
    </row>
    <row r="21" spans="1:16" ht="15" customHeight="1" x14ac:dyDescent="0.2">
      <c r="A21" s="5" t="s">
        <v>20</v>
      </c>
      <c r="B21" s="34">
        <f>(B19*B20)/B16</f>
        <v>0</v>
      </c>
      <c r="C21" s="25">
        <f>(C19*C20)/B16</f>
        <v>0</v>
      </c>
      <c r="D21" s="25">
        <f>(D19*D20)/B16</f>
        <v>0</v>
      </c>
      <c r="E21" s="25">
        <f>(E19*E20)/B16</f>
        <v>0</v>
      </c>
      <c r="F21" s="25">
        <f>(F19*F20)/B16</f>
        <v>0</v>
      </c>
      <c r="G21" s="25">
        <f>(G19*G20)/B16</f>
        <v>0</v>
      </c>
      <c r="H21" s="25">
        <f>(H19*H20)/B16</f>
        <v>0</v>
      </c>
      <c r="I21" s="25">
        <f>(I19*I20)/B16</f>
        <v>0</v>
      </c>
      <c r="J21" s="25">
        <f>(J19*J20)/B16</f>
        <v>0</v>
      </c>
      <c r="K21" s="25">
        <f>(K19*K20)/B16</f>
        <v>0</v>
      </c>
      <c r="L21" s="25">
        <f>(L19*L20)/B16</f>
        <v>0</v>
      </c>
      <c r="M21" s="25">
        <f>(M19*M20)/B16</f>
        <v>0</v>
      </c>
      <c r="N21" s="2"/>
    </row>
    <row r="22" spans="1:16" ht="15" customHeight="1" x14ac:dyDescent="0.2">
      <c r="A22" s="5" t="s">
        <v>21</v>
      </c>
      <c r="B22" s="35">
        <f>B15/B14</f>
        <v>0</v>
      </c>
      <c r="C22" s="36">
        <f t="shared" ref="C22" si="0">B15/B14</f>
        <v>0</v>
      </c>
      <c r="D22" s="36">
        <f>B15/B14</f>
        <v>0</v>
      </c>
      <c r="E22" s="36">
        <f>B15/B14</f>
        <v>0</v>
      </c>
      <c r="F22" s="36">
        <f>B15/B14</f>
        <v>0</v>
      </c>
      <c r="G22" s="36">
        <f>B15/B14</f>
        <v>0</v>
      </c>
      <c r="H22" s="36">
        <f>B15/B14</f>
        <v>0</v>
      </c>
      <c r="I22" s="36">
        <f>B15/B14</f>
        <v>0</v>
      </c>
      <c r="J22" s="36">
        <f>B15/B14</f>
        <v>0</v>
      </c>
      <c r="K22" s="36">
        <f>B15/B14</f>
        <v>0</v>
      </c>
      <c r="L22" s="36">
        <f>B15/B14</f>
        <v>0</v>
      </c>
      <c r="M22" s="36">
        <f>B15/B14</f>
        <v>0</v>
      </c>
      <c r="N22" s="2"/>
    </row>
    <row r="23" spans="1:16" ht="15" customHeight="1" x14ac:dyDescent="0.2">
      <c r="A23" s="16" t="s">
        <v>37</v>
      </c>
      <c r="B23" s="25">
        <f>MAX(0,ROUND(B21-B22,0))</f>
        <v>0</v>
      </c>
      <c r="C23" s="25" t="str">
        <f>IF(B14&lt;2, "0", MAX(0,ROUND(C21-C22,0)))</f>
        <v>0</v>
      </c>
      <c r="D23" s="25" t="str">
        <f>IF(B14&lt;3, "0", MAX(0,ROUND(D21-D22,0)))</f>
        <v>0</v>
      </c>
      <c r="E23" s="25" t="str">
        <f>IF(B14&lt;4, "0", MAX(0,ROUND(E21-E22,0)))</f>
        <v>0</v>
      </c>
      <c r="F23" s="25" t="str">
        <f>IF(B14&lt;5,"0",MAX(0,ROUND(F21-F22,0)))</f>
        <v>0</v>
      </c>
      <c r="G23" s="25" t="str">
        <f>IF(B14&lt;6,"0", MAX(0,ROUND(G21-G22,0)))</f>
        <v>0</v>
      </c>
      <c r="H23" s="25" t="str">
        <f>IF(B14&lt;7,"0",MAX(0,ROUND(H21-H22,0)))</f>
        <v>0</v>
      </c>
      <c r="I23" s="25" t="str">
        <f>IF(B14&lt;8,"0",MAX(0,ROUND(I21-I22,0)))</f>
        <v>0</v>
      </c>
      <c r="J23" s="25" t="str">
        <f>IF(B14&lt;9,"0",MAX(0,ROUND(J21-J22,0)))</f>
        <v>0</v>
      </c>
      <c r="K23" s="25" t="str">
        <f>IF(B14&lt;10, "0",MAX(0,ROUND(K21-K22,0)))</f>
        <v>0</v>
      </c>
      <c r="L23" s="25" t="str">
        <f>IF(B14&lt;11,"0",MAX(0,ROUND(L21-L22,0)))</f>
        <v>0</v>
      </c>
      <c r="M23" s="25" t="str">
        <f>IF(B14&lt;12,"0",MAX(0,ROUND(M21-M22,0)))</f>
        <v>0</v>
      </c>
      <c r="N23" s="2"/>
    </row>
    <row r="24" spans="1:16" ht="15" customHeight="1" x14ac:dyDescent="0.2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6" ht="15" customHeight="1" x14ac:dyDescent="0.2">
      <c r="A25" s="10" t="s">
        <v>46</v>
      </c>
      <c r="B25" s="26">
        <f>MAX(0,CEILING(SUM(B23:M23), 10))</f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6" ht="15" customHeight="1" x14ac:dyDescent="0.2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6" x14ac:dyDescent="0.2">
      <c r="A27" s="5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sheetProtection sheet="1" selectLockedCells="1"/>
  <mergeCells count="1">
    <mergeCell ref="A5:F5"/>
  </mergeCells>
  <conditionalFormatting sqref="C18:C23">
    <cfRule type="expression" dxfId="21" priority="1">
      <formula>$B$14&lt;2</formula>
    </cfRule>
  </conditionalFormatting>
  <conditionalFormatting sqref="D18:D23">
    <cfRule type="expression" dxfId="20" priority="2">
      <formula>$B$14&lt;3</formula>
    </cfRule>
  </conditionalFormatting>
  <conditionalFormatting sqref="E18:E23">
    <cfRule type="expression" dxfId="19" priority="4">
      <formula>$B$14&lt;4</formula>
    </cfRule>
  </conditionalFormatting>
  <conditionalFormatting sqref="F18:F23">
    <cfRule type="expression" dxfId="18" priority="3">
      <formula>$B$14&lt;5</formula>
    </cfRule>
  </conditionalFormatting>
  <conditionalFormatting sqref="G18:G23">
    <cfRule type="expression" dxfId="17" priority="11">
      <formula>$B$14&lt;6</formula>
    </cfRule>
  </conditionalFormatting>
  <conditionalFormatting sqref="H18:H23">
    <cfRule type="expression" dxfId="16" priority="10">
      <formula>$B$14&lt;7</formula>
    </cfRule>
  </conditionalFormatting>
  <conditionalFormatting sqref="I18:I23">
    <cfRule type="expression" dxfId="15" priority="9">
      <formula>$B$14&lt;8</formula>
    </cfRule>
  </conditionalFormatting>
  <conditionalFormatting sqref="J18:J23">
    <cfRule type="expression" dxfId="14" priority="8">
      <formula>$B$14&lt;9</formula>
    </cfRule>
  </conditionalFormatting>
  <conditionalFormatting sqref="K18:K23">
    <cfRule type="expression" dxfId="13" priority="7">
      <formula>$B$14&lt;10</formula>
    </cfRule>
  </conditionalFormatting>
  <conditionalFormatting sqref="L18:L23">
    <cfRule type="expression" dxfId="12" priority="6">
      <formula>$B$14&lt;11</formula>
    </cfRule>
  </conditionalFormatting>
  <conditionalFormatting sqref="M18:M23">
    <cfRule type="expression" dxfId="11" priority="5">
      <formula>$B$14&lt;12</formula>
    </cfRule>
  </conditionalFormatting>
  <pageMargins left="0.7" right="0.7" top="0.75" bottom="0.75" header="0.3" footer="0.3"/>
  <pageSetup scale="97" orientation="portrait" r:id="rId1"/>
  <colBreaks count="1" manualBreakCount="1">
    <brk id="6" max="1048575" man="1"/>
  </colBreaks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37"/>
  <sheetViews>
    <sheetView showGridLines="0" showRowColHeaders="0" zoomScale="125" zoomScaleNormal="125" workbookViewId="0">
      <selection activeCell="B7" sqref="B7"/>
    </sheetView>
  </sheetViews>
  <sheetFormatPr defaultRowHeight="12.75" x14ac:dyDescent="0.2"/>
  <cols>
    <col min="1" max="1" width="26.7109375" style="3" customWidth="1"/>
    <col min="2" max="13" width="15.7109375" style="3" customWidth="1"/>
    <col min="14" max="16384" width="9.140625" style="3"/>
  </cols>
  <sheetData>
    <row r="1" spans="1:16" ht="31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9.5" x14ac:dyDescent="0.2">
      <c r="A2" s="4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 x14ac:dyDescent="0.2">
      <c r="A4" s="17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30.75" customHeight="1" x14ac:dyDescent="0.2">
      <c r="A5" s="38" t="s">
        <v>49</v>
      </c>
      <c r="B5" s="38"/>
      <c r="C5" s="38"/>
      <c r="D5" s="38"/>
      <c r="E5" s="38"/>
      <c r="F5" s="38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customHeight="1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customHeight="1" x14ac:dyDescent="0.2">
      <c r="A7" s="5" t="s">
        <v>13</v>
      </c>
      <c r="B7" s="12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">
      <c r="A8" s="5" t="s">
        <v>40</v>
      </c>
      <c r="B8" s="15" t="s">
        <v>32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customHeight="1" x14ac:dyDescent="0.2">
      <c r="A9" s="5" t="s">
        <v>17</v>
      </c>
      <c r="B9" s="13" t="s">
        <v>28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 customHeight="1" x14ac:dyDescent="0.2">
      <c r="A10" s="5" t="s">
        <v>16</v>
      </c>
      <c r="B10" s="13" t="s">
        <v>29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 hidden="1" customHeight="1" x14ac:dyDescent="0.2">
      <c r="A11" s="5" t="s">
        <v>19</v>
      </c>
      <c r="B11" s="14">
        <v>0.1</v>
      </c>
      <c r="C11" s="1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 x14ac:dyDescent="0.2">
      <c r="A12" s="5" t="s">
        <v>15</v>
      </c>
      <c r="B12" s="12" t="s">
        <v>27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 customHeight="1" x14ac:dyDescent="0.2">
      <c r="A13" s="5" t="s">
        <v>14</v>
      </c>
      <c r="B13" s="12" t="s">
        <v>27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 customHeight="1" x14ac:dyDescent="0.2">
      <c r="A14" s="5" t="s">
        <v>18</v>
      </c>
      <c r="B14" s="15">
        <v>1</v>
      </c>
      <c r="C14" s="18" t="s">
        <v>39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 customHeight="1" x14ac:dyDescent="0.2">
      <c r="A15" s="5" t="s">
        <v>36</v>
      </c>
      <c r="B15" s="21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 customHeight="1" x14ac:dyDescent="0.2">
      <c r="A16" s="5" t="s">
        <v>26</v>
      </c>
      <c r="B16" s="19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 customHeight="1" x14ac:dyDescent="0.2">
      <c r="A17" s="2"/>
      <c r="B17" s="2"/>
      <c r="C17" s="2"/>
      <c r="D17" s="2"/>
      <c r="E17" s="2"/>
      <c r="F17" s="2"/>
      <c r="G17" s="20"/>
      <c r="H17" s="2"/>
      <c r="I17" s="2"/>
      <c r="J17" s="2"/>
      <c r="K17" s="2"/>
      <c r="L17" s="2"/>
      <c r="M17" s="2"/>
      <c r="N17" s="2"/>
      <c r="O17" s="2"/>
      <c r="P17" s="2"/>
    </row>
    <row r="18" spans="1:16" s="8" customFormat="1" ht="15" customHeight="1" x14ac:dyDescent="0.2">
      <c r="A18" s="7"/>
      <c r="B18" s="28" t="s">
        <v>1</v>
      </c>
      <c r="C18" s="29" t="s">
        <v>2</v>
      </c>
      <c r="D18" s="29" t="s">
        <v>3</v>
      </c>
      <c r="E18" s="29" t="s">
        <v>4</v>
      </c>
      <c r="F18" s="29" t="s">
        <v>5</v>
      </c>
      <c r="G18" s="29" t="s">
        <v>6</v>
      </c>
      <c r="H18" s="29" t="s">
        <v>7</v>
      </c>
      <c r="I18" s="29" t="s">
        <v>8</v>
      </c>
      <c r="J18" s="29" t="s">
        <v>9</v>
      </c>
      <c r="K18" s="29" t="s">
        <v>10</v>
      </c>
      <c r="L18" s="29" t="s">
        <v>11</v>
      </c>
      <c r="M18" s="30" t="s">
        <v>12</v>
      </c>
      <c r="N18" s="7"/>
    </row>
    <row r="19" spans="1:16" ht="15" customHeight="1" x14ac:dyDescent="0.2">
      <c r="A19" s="5" t="s">
        <v>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"/>
    </row>
    <row r="20" spans="1:16" ht="15" customHeight="1" x14ac:dyDescent="0.2">
      <c r="A20" s="5" t="s">
        <v>19</v>
      </c>
      <c r="B20" s="31">
        <f>B11</f>
        <v>0.1</v>
      </c>
      <c r="C20" s="32">
        <f>B11</f>
        <v>0.1</v>
      </c>
      <c r="D20" s="32">
        <f>B11</f>
        <v>0.1</v>
      </c>
      <c r="E20" s="32">
        <f>B11</f>
        <v>0.1</v>
      </c>
      <c r="F20" s="32">
        <f>B11</f>
        <v>0.1</v>
      </c>
      <c r="G20" s="32">
        <f>B11</f>
        <v>0.1</v>
      </c>
      <c r="H20" s="32">
        <f>B11</f>
        <v>0.1</v>
      </c>
      <c r="I20" s="32">
        <f>B11</f>
        <v>0.1</v>
      </c>
      <c r="J20" s="32">
        <f>B11</f>
        <v>0.1</v>
      </c>
      <c r="K20" s="32">
        <f>B11</f>
        <v>0.1</v>
      </c>
      <c r="L20" s="32">
        <f>B11</f>
        <v>0.1</v>
      </c>
      <c r="M20" s="33">
        <f>B11</f>
        <v>0.1</v>
      </c>
      <c r="N20" s="2"/>
    </row>
    <row r="21" spans="1:16" ht="15" customHeight="1" x14ac:dyDescent="0.2">
      <c r="A21" s="5" t="s">
        <v>20</v>
      </c>
      <c r="B21" s="34">
        <f>(B19*B20)/B16</f>
        <v>0</v>
      </c>
      <c r="C21" s="25">
        <f>(C19*C20)/B16</f>
        <v>0</v>
      </c>
      <c r="D21" s="25">
        <f>(D19*D20)/B16</f>
        <v>0</v>
      </c>
      <c r="E21" s="25">
        <f>(E19*E20)/B16</f>
        <v>0</v>
      </c>
      <c r="F21" s="25">
        <f>(F19*F20)/B16</f>
        <v>0</v>
      </c>
      <c r="G21" s="25">
        <f>(G19*G20)/B16</f>
        <v>0</v>
      </c>
      <c r="H21" s="25">
        <f>(H19*H20)/B16</f>
        <v>0</v>
      </c>
      <c r="I21" s="25">
        <f>(I19*I20)/B16</f>
        <v>0</v>
      </c>
      <c r="J21" s="25">
        <f>(J19*J20)/B16</f>
        <v>0</v>
      </c>
      <c r="K21" s="25">
        <f>(K19*K20)/B16</f>
        <v>0</v>
      </c>
      <c r="L21" s="25">
        <f>(L19*L20)/B16</f>
        <v>0</v>
      </c>
      <c r="M21" s="25">
        <f>(M19*M20)/B16</f>
        <v>0</v>
      </c>
      <c r="N21" s="2"/>
    </row>
    <row r="22" spans="1:16" ht="15" customHeight="1" x14ac:dyDescent="0.2">
      <c r="A22" s="5" t="s">
        <v>21</v>
      </c>
      <c r="B22" s="35">
        <f>B15/B14</f>
        <v>0</v>
      </c>
      <c r="C22" s="36">
        <f t="shared" ref="C22" si="0">B15/B14</f>
        <v>0</v>
      </c>
      <c r="D22" s="36">
        <f>B15/B14</f>
        <v>0</v>
      </c>
      <c r="E22" s="36">
        <f>B15/B14</f>
        <v>0</v>
      </c>
      <c r="F22" s="36">
        <f>B15/B14</f>
        <v>0</v>
      </c>
      <c r="G22" s="36">
        <f>B15/B14</f>
        <v>0</v>
      </c>
      <c r="H22" s="36">
        <f>B15/B14</f>
        <v>0</v>
      </c>
      <c r="I22" s="36">
        <f>B15/B14</f>
        <v>0</v>
      </c>
      <c r="J22" s="36">
        <f>B15/B14</f>
        <v>0</v>
      </c>
      <c r="K22" s="36">
        <f>B15/B14</f>
        <v>0</v>
      </c>
      <c r="L22" s="36">
        <f>B15/B14</f>
        <v>0</v>
      </c>
      <c r="M22" s="36">
        <f>B15/B14</f>
        <v>0</v>
      </c>
      <c r="N22" s="2"/>
    </row>
    <row r="23" spans="1:16" ht="15" customHeight="1" x14ac:dyDescent="0.2">
      <c r="A23" s="16" t="s">
        <v>37</v>
      </c>
      <c r="B23" s="25">
        <f>MAX(0,ROUND(B21-B22,0))</f>
        <v>0</v>
      </c>
      <c r="C23" s="25" t="str">
        <f>IF(B14&lt;2, "0", MAX(0,ROUND(C21-C22,0)))</f>
        <v>0</v>
      </c>
      <c r="D23" s="25" t="str">
        <f>IF(B14&lt;3, "0", MAX(0,ROUND(D21-D22,0)))</f>
        <v>0</v>
      </c>
      <c r="E23" s="25" t="str">
        <f>IF(B14&lt;4, "0", MAX(0,ROUND(E21-E22,0)))</f>
        <v>0</v>
      </c>
      <c r="F23" s="25" t="str">
        <f>IF(B14&lt;5,"0",MAX(0,ROUND(F21-F22,0)))</f>
        <v>0</v>
      </c>
      <c r="G23" s="25" t="str">
        <f>IF(B14&lt;6,"0", MAX(0,ROUND(G21-G22,0)))</f>
        <v>0</v>
      </c>
      <c r="H23" s="25" t="str">
        <f>IF(B14&lt;7,"0",MAX(0,ROUND(H21-H22,0)))</f>
        <v>0</v>
      </c>
      <c r="I23" s="25" t="str">
        <f>IF(B14&lt;8,"0",MAX(0,ROUND(I21-I22,0)))</f>
        <v>0</v>
      </c>
      <c r="J23" s="25" t="str">
        <f>IF(B14&lt;9,"0",MAX(0,ROUND(J21-J22,0)))</f>
        <v>0</v>
      </c>
      <c r="K23" s="25" t="str">
        <f>IF(B14&lt;10, "0",MAX(0,ROUND(K21-K22,0)))</f>
        <v>0</v>
      </c>
      <c r="L23" s="25" t="str">
        <f>IF(B14&lt;11,"0",MAX(0,ROUND(L21-L22,0)))</f>
        <v>0</v>
      </c>
      <c r="M23" s="25" t="str">
        <f>IF(B14&lt;12,"0",MAX(0,ROUND(M21-M22,0)))</f>
        <v>0</v>
      </c>
      <c r="N23" s="2"/>
    </row>
    <row r="24" spans="1:16" ht="15" customHeight="1" x14ac:dyDescent="0.2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6" ht="15" customHeight="1" x14ac:dyDescent="0.2">
      <c r="A25" s="10" t="s">
        <v>46</v>
      </c>
      <c r="B25" s="26">
        <f>MAX(0,CEILING(SUM(B23:M23), 10))</f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6" ht="15" customHeight="1" x14ac:dyDescent="0.2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6" x14ac:dyDescent="0.2">
      <c r="A27" s="5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sheetProtection sheet="1" objects="1" scenarios="1" selectLockedCells="1"/>
  <mergeCells count="1">
    <mergeCell ref="A5:F5"/>
  </mergeCells>
  <conditionalFormatting sqref="C18:C23">
    <cfRule type="expression" dxfId="10" priority="1">
      <formula>$B$14&lt;2</formula>
    </cfRule>
  </conditionalFormatting>
  <conditionalFormatting sqref="D18:D23">
    <cfRule type="expression" dxfId="9" priority="2">
      <formula>$B$14&lt;3</formula>
    </cfRule>
  </conditionalFormatting>
  <conditionalFormatting sqref="E18:E23">
    <cfRule type="expression" dxfId="8" priority="4">
      <formula>$B$14&lt;4</formula>
    </cfRule>
  </conditionalFormatting>
  <conditionalFormatting sqref="F18:F23">
    <cfRule type="expression" dxfId="7" priority="3">
      <formula>$B$14&lt;5</formula>
    </cfRule>
  </conditionalFormatting>
  <conditionalFormatting sqref="G18:G23">
    <cfRule type="expression" dxfId="6" priority="11">
      <formula>$B$14&lt;6</formula>
    </cfRule>
  </conditionalFormatting>
  <conditionalFormatting sqref="H18:H23">
    <cfRule type="expression" dxfId="5" priority="10">
      <formula>$B$14&lt;7</formula>
    </cfRule>
  </conditionalFormatting>
  <conditionalFormatting sqref="I18:I23">
    <cfRule type="expression" dxfId="4" priority="9">
      <formula>$B$14&lt;8</formula>
    </cfRule>
  </conditionalFormatting>
  <conditionalFormatting sqref="J18:J23">
    <cfRule type="expression" dxfId="3" priority="8">
      <formula>$B$14&lt;9</formula>
    </cfRule>
  </conditionalFormatting>
  <conditionalFormatting sqref="K18:K23">
    <cfRule type="expression" dxfId="2" priority="7">
      <formula>$B$14&lt;10</formula>
    </cfRule>
  </conditionalFormatting>
  <conditionalFormatting sqref="L18:L23">
    <cfRule type="expression" dxfId="1" priority="6">
      <formula>$B$14&lt;11</formula>
    </cfRule>
  </conditionalFormatting>
  <conditionalFormatting sqref="M18:M23">
    <cfRule type="expression" dxfId="0" priority="5">
      <formula>$B$14&lt;12</formula>
    </cfRule>
  </conditionalFormatting>
  <pageMargins left="0.7" right="0.7" top="0.75" bottom="0.75" header="0.3" footer="0.3"/>
  <pageSetup scale="97" orientation="portrait" r:id="rId1"/>
  <colBreaks count="1" manualBreakCount="1">
    <brk id="6" max="1048575" man="1"/>
  </colBreaks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Box Office (1)</vt:lpstr>
      <vt:lpstr>Box Office (2)</vt:lpstr>
      <vt:lpstr>Box Office (3)</vt:lpstr>
      <vt:lpstr>Box Office (4)</vt:lpstr>
      <vt:lpstr>Box Office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Q. Fellmeth</dc:creator>
  <cp:lastModifiedBy>Michael Fellmeth</cp:lastModifiedBy>
  <dcterms:created xsi:type="dcterms:W3CDTF">2015-08-04T21:35:30Z</dcterms:created>
  <dcterms:modified xsi:type="dcterms:W3CDTF">2024-01-13T03:43:53Z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c505ff65-1dde-434f-82a2-2f36d816069d</vt:lpwstr>
  </property>
</Properties>
</file>